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465"/>
  </bookViews>
  <sheets>
    <sheet name="结算" sheetId="1" r:id="rId1"/>
  </sheets>
  <definedNames>
    <definedName name="_xlnm.Print_Titles" localSheetId="0">结算!$2:$2</definedName>
  </definedNames>
  <calcPr calcId="144525" concurrentCalc="0"/>
</workbook>
</file>

<file path=xl/sharedStrings.xml><?xml version="1.0" encoding="utf-8"?>
<sst xmlns="http://schemas.openxmlformats.org/spreadsheetml/2006/main" count="120" uniqueCount="72">
  <si>
    <r>
      <rPr>
        <sz val="16"/>
        <color rgb="FF000000"/>
        <rFont val="方正小标宋简体"/>
        <charset val="134"/>
      </rPr>
      <t>海南省渔业监察总队主题教育活动暨干部综合能力提升培训班结算</t>
    </r>
    <r>
      <rPr>
        <sz val="20"/>
        <color rgb="FF000000"/>
        <rFont val="方正小标宋简体"/>
        <charset val="134"/>
      </rPr>
      <t xml:space="preserve">
</t>
    </r>
    <r>
      <rPr>
        <b/>
        <sz val="11"/>
        <color rgb="FF000000"/>
        <rFont val="宋体"/>
        <charset val="134"/>
      </rPr>
      <t>人数：</t>
    </r>
    <r>
      <rPr>
        <b/>
        <sz val="11"/>
        <color rgb="FF000000"/>
        <rFont val="宋体"/>
        <charset val="134"/>
        <scheme val="minor"/>
      </rPr>
      <t>40学员，时间：2023年6月</t>
    </r>
    <r>
      <rPr>
        <b/>
        <sz val="11"/>
        <color rgb="FF000000"/>
        <rFont val="宋体"/>
        <charset val="134"/>
      </rPr>
      <t>25日—6月27日</t>
    </r>
    <r>
      <rPr>
        <b/>
        <sz val="11"/>
        <color rgb="FF000000"/>
        <rFont val="宋体"/>
        <charset val="134"/>
        <scheme val="minor"/>
      </rPr>
      <t>结业</t>
    </r>
  </si>
  <si>
    <t>序号</t>
  </si>
  <si>
    <t>项目</t>
  </si>
  <si>
    <t>标准</t>
  </si>
  <si>
    <t>明细项</t>
  </si>
  <si>
    <r>
      <rPr>
        <b/>
        <sz val="12"/>
        <rFont val="宋体"/>
        <charset val="134"/>
      </rPr>
      <t>单价</t>
    </r>
    <r>
      <rPr>
        <b/>
        <sz val="9"/>
        <rFont val="宋体"/>
        <charset val="134"/>
      </rPr>
      <t>（元）</t>
    </r>
  </si>
  <si>
    <t>数量</t>
  </si>
  <si>
    <t>数量单位</t>
  </si>
  <si>
    <r>
      <rPr>
        <b/>
        <sz val="12"/>
        <rFont val="宋体"/>
        <charset val="134"/>
      </rPr>
      <t>小计</t>
    </r>
    <r>
      <rPr>
        <b/>
        <sz val="9"/>
        <rFont val="宋体"/>
        <charset val="134"/>
      </rPr>
      <t>（元）</t>
    </r>
  </si>
  <si>
    <r>
      <rPr>
        <b/>
        <sz val="12"/>
        <rFont val="宋体"/>
        <charset val="134"/>
      </rPr>
      <t>合计</t>
    </r>
    <r>
      <rPr>
        <b/>
        <sz val="9"/>
        <rFont val="宋体"/>
        <charset val="134"/>
      </rPr>
      <t>（元）</t>
    </r>
  </si>
  <si>
    <t>备注</t>
  </si>
  <si>
    <t>主要教学经费</t>
  </si>
  <si>
    <t>住宿费</t>
  </si>
  <si>
    <t xml:space="preserve">单间：280元/人/间/天；
午休房：150元/人/间/天
</t>
  </si>
  <si>
    <t>6月25日-6月26日</t>
  </si>
  <si>
    <t>间</t>
  </si>
  <si>
    <t>夜</t>
  </si>
  <si>
    <t>6月26日-6月27日</t>
  </si>
  <si>
    <t>6月26日午休房</t>
  </si>
  <si>
    <t>次</t>
  </si>
  <si>
    <t>餐费</t>
  </si>
  <si>
    <t>自助：130元/人/天
其中早餐：20元/人
午餐：55元/人
晚餐：55元/人</t>
  </si>
  <si>
    <t>6月25日用餐</t>
  </si>
  <si>
    <t>人</t>
  </si>
  <si>
    <t>6月26日用餐</t>
  </si>
  <si>
    <t>6月27日用餐</t>
  </si>
  <si>
    <t>培训资料费</t>
  </si>
  <si>
    <t>26元/份</t>
  </si>
  <si>
    <t>签字笔、资料袋、笔记本、学员牌</t>
  </si>
  <si>
    <t>份</t>
  </si>
  <si>
    <t>——</t>
  </si>
  <si>
    <t>需要提前下单</t>
  </si>
  <si>
    <t>会务服务费</t>
  </si>
  <si>
    <t>6元/人/天</t>
  </si>
  <si>
    <t>天</t>
  </si>
  <si>
    <t>学员手册</t>
  </si>
  <si>
    <t>9.6元/本</t>
  </si>
  <si>
    <t>本</t>
  </si>
  <si>
    <t>计划购买42本学员，其余用于工作人员、教师使用、领导参阅和存档</t>
  </si>
  <si>
    <t>场地费</t>
  </si>
  <si>
    <t>授课教室：1500元/次（半天）/间</t>
  </si>
  <si>
    <t>6号楼301教室</t>
  </si>
  <si>
    <t>讨论室：800元/次（半天）/间</t>
  </si>
  <si>
    <t>交通费</t>
  </si>
  <si>
    <t>950元/辆/次</t>
  </si>
  <si>
    <t>接送学员车辆</t>
  </si>
  <si>
    <t>辆</t>
  </si>
  <si>
    <t>保险费</t>
  </si>
  <si>
    <t>2-5日：7元/人</t>
  </si>
  <si>
    <t>合计（元）</t>
  </si>
  <si>
    <t>教师课酬经费</t>
  </si>
  <si>
    <t>课酬费
（授课老师税后收入）
45分/学时</t>
  </si>
  <si>
    <t>院士、专家：1500元/学时
正高级：1000元/学时
副高级：500元/学时
中级及以下：400元/学时
正厅级：1000元/学时
副厅级：800元/学时
正处级：500元/学时
副处级：450元/学时
正科级及以下：400元/学时</t>
  </si>
  <si>
    <t>正高级</t>
  </si>
  <si>
    <t>学时</t>
  </si>
  <si>
    <t>王天意</t>
  </si>
  <si>
    <t>谭波</t>
  </si>
  <si>
    <t>王琳</t>
  </si>
  <si>
    <t>中级及以下</t>
  </si>
  <si>
    <t>苏子涵</t>
  </si>
  <si>
    <t>田元福</t>
  </si>
  <si>
    <t>涂刚鹏</t>
  </si>
  <si>
    <t>副厅级</t>
  </si>
  <si>
    <t>娄东风</t>
  </si>
  <si>
    <t>税金</t>
  </si>
  <si>
    <t>课酬费*20%</t>
  </si>
  <si>
    <t>个人所得税</t>
  </si>
  <si>
    <t>百分比</t>
  </si>
  <si>
    <t>仅支付1次</t>
  </si>
  <si>
    <t>含税金（20%）</t>
  </si>
  <si>
    <t>总计（元）</t>
  </si>
  <si>
    <t>注：费用按实际发生结算，课酬费由海南省渔业监察总队直接拨付至相关教师；主办方已经支付主要教学经费预算费用53544.8元的70%，为37481.36元，现需实际支付尾款项为：11255.64元。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</si>
</sst>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indexed="8"/>
      <name val="Tahoma"/>
      <charset val="134"/>
    </font>
    <font>
      <sz val="18"/>
      <color indexed="8"/>
      <name val="宋体"/>
      <charset val="134"/>
    </font>
    <font>
      <sz val="16"/>
      <color rgb="FF000000"/>
      <name val="方正小标宋简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2"/>
      <color indexed="8"/>
      <name val="宋体"/>
      <charset val="134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b/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</cellStyleXfs>
  <cellXfs count="34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colors>
    <mruColors>
      <color rgb="00EF7DD3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tabSelected="1" zoomScale="115" zoomScaleNormal="115" topLeftCell="A12" workbookViewId="0">
      <selection activeCell="A27" sqref="A27:I27"/>
    </sheetView>
  </sheetViews>
  <sheetFormatPr defaultColWidth="9" defaultRowHeight="21.75"/>
  <cols>
    <col min="1" max="1" width="4.16" style="1" customWidth="1"/>
    <col min="2" max="2" width="8.42666666666667" style="1" customWidth="1"/>
    <col min="3" max="3" width="15.42" style="1" customWidth="1"/>
    <col min="4" max="4" width="10.8333333333333" style="1" customWidth="1"/>
    <col min="5" max="5" width="5.58666666666667" style="1" customWidth="1"/>
    <col min="6" max="9" width="5.43333333333333" style="1" customWidth="1"/>
    <col min="10" max="11" width="7.08666666666667" style="1" customWidth="1"/>
    <col min="12" max="12" width="8.92" style="1" customWidth="1"/>
    <col min="13" max="16384" width="9" style="1"/>
  </cols>
  <sheetData>
    <row r="1" s="1" customFormat="1" ht="7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="2" customFormat="1" ht="30" customHeight="1" spans="1:12">
      <c r="A3" s="7" t="s">
        <v>11</v>
      </c>
      <c r="B3" s="8"/>
      <c r="C3" s="8"/>
      <c r="D3" s="8"/>
      <c r="E3" s="8"/>
      <c r="F3" s="8"/>
      <c r="G3" s="8"/>
      <c r="H3" s="8"/>
      <c r="I3" s="8"/>
      <c r="J3" s="8"/>
      <c r="K3" s="8"/>
      <c r="L3" s="27"/>
    </row>
    <row r="4" s="2" customFormat="1" ht="39" customHeight="1" spans="1:12">
      <c r="A4" s="9">
        <v>1</v>
      </c>
      <c r="B4" s="9" t="s">
        <v>12</v>
      </c>
      <c r="C4" s="10" t="s">
        <v>13</v>
      </c>
      <c r="D4" s="11" t="s">
        <v>14</v>
      </c>
      <c r="E4" s="15">
        <v>280</v>
      </c>
      <c r="F4" s="16">
        <v>39</v>
      </c>
      <c r="G4" s="16" t="s">
        <v>15</v>
      </c>
      <c r="H4" s="16">
        <v>1</v>
      </c>
      <c r="I4" s="16" t="s">
        <v>16</v>
      </c>
      <c r="J4" s="16">
        <f>E4*F4*H4</f>
        <v>10920</v>
      </c>
      <c r="K4" s="17">
        <f>SUM(J4:J6)</f>
        <v>21150</v>
      </c>
      <c r="L4" s="11"/>
    </row>
    <row r="5" s="2" customFormat="1" ht="39" customHeight="1" spans="1:12">
      <c r="A5" s="12"/>
      <c r="B5" s="12"/>
      <c r="C5" s="13"/>
      <c r="D5" s="11" t="s">
        <v>17</v>
      </c>
      <c r="E5" s="15">
        <v>280</v>
      </c>
      <c r="F5" s="16">
        <v>36</v>
      </c>
      <c r="G5" s="16" t="s">
        <v>15</v>
      </c>
      <c r="H5" s="16">
        <v>1</v>
      </c>
      <c r="I5" s="16" t="s">
        <v>16</v>
      </c>
      <c r="J5" s="16">
        <f>E5*F5*H5</f>
        <v>10080</v>
      </c>
      <c r="K5" s="18"/>
      <c r="L5" s="11"/>
    </row>
    <row r="6" s="2" customFormat="1" ht="26" customHeight="1" spans="1:12">
      <c r="A6" s="12"/>
      <c r="B6" s="12"/>
      <c r="C6" s="13"/>
      <c r="D6" s="11" t="s">
        <v>18</v>
      </c>
      <c r="E6" s="15">
        <v>150</v>
      </c>
      <c r="F6" s="16">
        <v>1</v>
      </c>
      <c r="G6" s="16" t="s">
        <v>15</v>
      </c>
      <c r="H6" s="16">
        <v>1</v>
      </c>
      <c r="I6" s="16" t="s">
        <v>19</v>
      </c>
      <c r="J6" s="16">
        <f>E6*F6*H6</f>
        <v>150</v>
      </c>
      <c r="K6" s="18"/>
      <c r="L6" s="11"/>
    </row>
    <row r="7" s="2" customFormat="1" ht="26" customHeight="1" spans="1:12">
      <c r="A7" s="9">
        <v>2</v>
      </c>
      <c r="B7" s="9" t="s">
        <v>20</v>
      </c>
      <c r="C7" s="10" t="s">
        <v>21</v>
      </c>
      <c r="D7" s="14" t="s">
        <v>22</v>
      </c>
      <c r="E7" s="15">
        <v>110</v>
      </c>
      <c r="F7" s="14">
        <v>42</v>
      </c>
      <c r="G7" s="14" t="s">
        <v>23</v>
      </c>
      <c r="H7" s="14">
        <v>1</v>
      </c>
      <c r="I7" s="14" t="s">
        <v>19</v>
      </c>
      <c r="J7" s="16">
        <f t="shared" ref="J7:J15" si="0">E7*F7*H7</f>
        <v>4620</v>
      </c>
      <c r="K7" s="17">
        <f>SUM(J7:J9)</f>
        <v>12465</v>
      </c>
      <c r="L7" s="14"/>
    </row>
    <row r="8" s="2" customFormat="1" ht="26" customHeight="1" spans="1:12">
      <c r="A8" s="12"/>
      <c r="B8" s="12"/>
      <c r="C8" s="13"/>
      <c r="D8" s="15" t="s">
        <v>24</v>
      </c>
      <c r="E8" s="15">
        <v>130</v>
      </c>
      <c r="F8" s="15">
        <v>39</v>
      </c>
      <c r="G8" s="15" t="s">
        <v>23</v>
      </c>
      <c r="H8" s="15">
        <v>1</v>
      </c>
      <c r="I8" s="15" t="s">
        <v>19</v>
      </c>
      <c r="J8" s="16">
        <f t="shared" si="0"/>
        <v>5070</v>
      </c>
      <c r="K8" s="18"/>
      <c r="L8" s="15"/>
    </row>
    <row r="9" s="2" customFormat="1" ht="26" customHeight="1" spans="1:12">
      <c r="A9" s="12"/>
      <c r="B9" s="12"/>
      <c r="C9" s="13"/>
      <c r="D9" s="15" t="s">
        <v>25</v>
      </c>
      <c r="E9" s="15">
        <v>75</v>
      </c>
      <c r="F9" s="15">
        <v>37</v>
      </c>
      <c r="G9" s="15" t="s">
        <v>23</v>
      </c>
      <c r="H9" s="15">
        <v>1</v>
      </c>
      <c r="I9" s="15" t="s">
        <v>19</v>
      </c>
      <c r="J9" s="16">
        <f t="shared" si="0"/>
        <v>2775</v>
      </c>
      <c r="K9" s="18"/>
      <c r="L9" s="15"/>
    </row>
    <row r="10" s="2" customFormat="1" ht="40.5" spans="1:12">
      <c r="A10" s="11">
        <v>3</v>
      </c>
      <c r="B10" s="16" t="s">
        <v>26</v>
      </c>
      <c r="C10" s="16" t="s">
        <v>27</v>
      </c>
      <c r="D10" s="16" t="s">
        <v>28</v>
      </c>
      <c r="E10" s="16">
        <v>26</v>
      </c>
      <c r="F10" s="16">
        <v>42</v>
      </c>
      <c r="G10" s="16" t="s">
        <v>29</v>
      </c>
      <c r="H10" s="16">
        <v>1</v>
      </c>
      <c r="I10" s="16" t="s">
        <v>19</v>
      </c>
      <c r="J10" s="16">
        <f t="shared" si="0"/>
        <v>1092</v>
      </c>
      <c r="K10" s="16" t="s">
        <v>30</v>
      </c>
      <c r="L10" s="16" t="s">
        <v>31</v>
      </c>
    </row>
    <row r="11" s="2" customFormat="1" spans="1:12">
      <c r="A11" s="11">
        <v>4</v>
      </c>
      <c r="B11" s="16" t="s">
        <v>32</v>
      </c>
      <c r="C11" s="16" t="s">
        <v>33</v>
      </c>
      <c r="D11" s="16" t="s">
        <v>30</v>
      </c>
      <c r="E11" s="16">
        <v>6</v>
      </c>
      <c r="F11" s="16">
        <v>42</v>
      </c>
      <c r="G11" s="16" t="s">
        <v>23</v>
      </c>
      <c r="H11" s="16">
        <v>3</v>
      </c>
      <c r="I11" s="16" t="s">
        <v>34</v>
      </c>
      <c r="J11" s="16">
        <f t="shared" si="0"/>
        <v>756</v>
      </c>
      <c r="K11" s="16" t="s">
        <v>30</v>
      </c>
      <c r="L11" s="16" t="s">
        <v>31</v>
      </c>
    </row>
    <row r="12" s="2" customFormat="1" ht="67.5" spans="1:12">
      <c r="A12" s="11">
        <v>5</v>
      </c>
      <c r="B12" s="16" t="s">
        <v>35</v>
      </c>
      <c r="C12" s="16" t="s">
        <v>36</v>
      </c>
      <c r="D12" s="16" t="s">
        <v>30</v>
      </c>
      <c r="E12" s="16">
        <v>9.6</v>
      </c>
      <c r="F12" s="16">
        <v>50</v>
      </c>
      <c r="G12" s="16" t="s">
        <v>37</v>
      </c>
      <c r="H12" s="16">
        <v>1</v>
      </c>
      <c r="I12" s="16" t="s">
        <v>19</v>
      </c>
      <c r="J12" s="16">
        <f t="shared" si="0"/>
        <v>480</v>
      </c>
      <c r="K12" s="16" t="s">
        <v>30</v>
      </c>
      <c r="L12" s="16" t="s">
        <v>38</v>
      </c>
    </row>
    <row r="13" s="2" customFormat="1" ht="27" spans="1:12">
      <c r="A13" s="9">
        <v>6</v>
      </c>
      <c r="B13" s="17" t="s">
        <v>39</v>
      </c>
      <c r="C13" s="10" t="s">
        <v>40</v>
      </c>
      <c r="D13" s="15" t="s">
        <v>41</v>
      </c>
      <c r="E13" s="15">
        <v>1500</v>
      </c>
      <c r="F13" s="16">
        <v>1</v>
      </c>
      <c r="G13" s="16" t="s">
        <v>15</v>
      </c>
      <c r="H13" s="16">
        <v>6</v>
      </c>
      <c r="I13" s="16" t="s">
        <v>19</v>
      </c>
      <c r="J13" s="16">
        <f t="shared" si="0"/>
        <v>9000</v>
      </c>
      <c r="K13" s="17">
        <f>SUM(J13:J14)</f>
        <v>10600</v>
      </c>
      <c r="L13" s="16"/>
    </row>
    <row r="14" s="2" customFormat="1" ht="27" spans="1:12">
      <c r="A14" s="12"/>
      <c r="B14" s="18"/>
      <c r="C14" s="10" t="s">
        <v>42</v>
      </c>
      <c r="D14" s="15" t="s">
        <v>30</v>
      </c>
      <c r="E14" s="15">
        <v>800</v>
      </c>
      <c r="F14" s="16">
        <v>2</v>
      </c>
      <c r="G14" s="16" t="s">
        <v>15</v>
      </c>
      <c r="H14" s="16">
        <v>1</v>
      </c>
      <c r="I14" s="16" t="s">
        <v>19</v>
      </c>
      <c r="J14" s="16">
        <f t="shared" si="0"/>
        <v>1600</v>
      </c>
      <c r="K14" s="18"/>
      <c r="L14" s="16"/>
    </row>
    <row r="15" s="3" customFormat="1" spans="1:12">
      <c r="A15" s="9">
        <v>7</v>
      </c>
      <c r="B15" s="17" t="s">
        <v>43</v>
      </c>
      <c r="C15" s="15" t="s">
        <v>44</v>
      </c>
      <c r="D15" s="15" t="s">
        <v>45</v>
      </c>
      <c r="E15" s="15">
        <v>950</v>
      </c>
      <c r="F15" s="16">
        <v>1</v>
      </c>
      <c r="G15" s="16" t="s">
        <v>46</v>
      </c>
      <c r="H15" s="16">
        <v>2</v>
      </c>
      <c r="I15" s="16" t="s">
        <v>19</v>
      </c>
      <c r="J15" s="16">
        <f t="shared" si="0"/>
        <v>1900</v>
      </c>
      <c r="K15" s="17" t="s">
        <v>30</v>
      </c>
      <c r="L15" s="16"/>
    </row>
    <row r="16" s="3" customFormat="1" spans="1:12">
      <c r="A16" s="11">
        <v>8</v>
      </c>
      <c r="B16" s="16" t="s">
        <v>47</v>
      </c>
      <c r="C16" s="15" t="s">
        <v>48</v>
      </c>
      <c r="D16" s="15"/>
      <c r="E16" s="15">
        <v>7</v>
      </c>
      <c r="F16" s="16">
        <v>42</v>
      </c>
      <c r="G16" s="16" t="s">
        <v>23</v>
      </c>
      <c r="H16" s="16">
        <v>1</v>
      </c>
      <c r="I16" s="16" t="s">
        <v>19</v>
      </c>
      <c r="J16" s="21">
        <f>E16*F16</f>
        <v>294</v>
      </c>
      <c r="K16" s="17" t="s">
        <v>30</v>
      </c>
      <c r="L16" s="16"/>
    </row>
    <row r="17" s="2" customFormat="1" ht="30" customHeight="1" spans="1:12">
      <c r="A17" s="16" t="s">
        <v>49</v>
      </c>
      <c r="B17" s="16"/>
      <c r="C17" s="16"/>
      <c r="D17" s="16"/>
      <c r="E17" s="16"/>
      <c r="F17" s="16"/>
      <c r="G17" s="16"/>
      <c r="H17" s="16"/>
      <c r="I17" s="16"/>
      <c r="J17" s="21">
        <f>SUM(J4:J16)</f>
        <v>48737</v>
      </c>
      <c r="K17" s="28"/>
      <c r="L17" s="11"/>
    </row>
    <row r="18" s="2" customFormat="1" ht="30" customHeight="1" spans="1:12">
      <c r="A18" s="6" t="s">
        <v>50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="2" customFormat="1" ht="24" customHeight="1" spans="1:12">
      <c r="A19" s="11">
        <v>9</v>
      </c>
      <c r="B19" s="9" t="s">
        <v>51</v>
      </c>
      <c r="C19" s="19" t="s">
        <v>52</v>
      </c>
      <c r="D19" s="16" t="s">
        <v>53</v>
      </c>
      <c r="E19" s="11">
        <v>1000</v>
      </c>
      <c r="F19" s="11">
        <v>2</v>
      </c>
      <c r="G19" s="11" t="s">
        <v>54</v>
      </c>
      <c r="H19" s="11">
        <v>1</v>
      </c>
      <c r="I19" s="11" t="s">
        <v>19</v>
      </c>
      <c r="J19" s="16">
        <f t="shared" ref="J19:J26" si="1">E19*F19*H19</f>
        <v>2000</v>
      </c>
      <c r="K19" s="17">
        <f>SUM(J19:J25)</f>
        <v>14200</v>
      </c>
      <c r="L19" s="16" t="s">
        <v>55</v>
      </c>
    </row>
    <row r="20" s="2" customFormat="1" spans="1:12">
      <c r="A20" s="11"/>
      <c r="B20" s="12"/>
      <c r="C20" s="20"/>
      <c r="D20" s="16" t="s">
        <v>53</v>
      </c>
      <c r="E20" s="11">
        <v>1000</v>
      </c>
      <c r="F20" s="11">
        <v>2</v>
      </c>
      <c r="G20" s="11" t="s">
        <v>54</v>
      </c>
      <c r="H20" s="11">
        <v>1</v>
      </c>
      <c r="I20" s="11" t="s">
        <v>19</v>
      </c>
      <c r="J20" s="16">
        <f t="shared" si="1"/>
        <v>2000</v>
      </c>
      <c r="K20" s="18"/>
      <c r="L20" s="16" t="s">
        <v>56</v>
      </c>
    </row>
    <row r="21" s="2" customFormat="1" spans="1:12">
      <c r="A21" s="11"/>
      <c r="B21" s="12"/>
      <c r="C21" s="20"/>
      <c r="D21" s="16" t="s">
        <v>53</v>
      </c>
      <c r="E21" s="11">
        <v>1000</v>
      </c>
      <c r="F21" s="11">
        <v>2</v>
      </c>
      <c r="G21" s="11" t="s">
        <v>54</v>
      </c>
      <c r="H21" s="11">
        <v>1</v>
      </c>
      <c r="I21" s="11" t="s">
        <v>19</v>
      </c>
      <c r="J21" s="16">
        <f t="shared" si="1"/>
        <v>2000</v>
      </c>
      <c r="K21" s="18"/>
      <c r="L21" s="16" t="s">
        <v>57</v>
      </c>
    </row>
    <row r="22" s="2" customFormat="1" spans="1:12">
      <c r="A22" s="11"/>
      <c r="B22" s="12"/>
      <c r="C22" s="20"/>
      <c r="D22" s="16" t="s">
        <v>58</v>
      </c>
      <c r="E22" s="11">
        <v>400</v>
      </c>
      <c r="F22" s="11">
        <v>2</v>
      </c>
      <c r="G22" s="11" t="s">
        <v>54</v>
      </c>
      <c r="H22" s="11">
        <v>1</v>
      </c>
      <c r="I22" s="11" t="s">
        <v>19</v>
      </c>
      <c r="J22" s="16">
        <f t="shared" si="1"/>
        <v>800</v>
      </c>
      <c r="K22" s="18"/>
      <c r="L22" s="16" t="s">
        <v>59</v>
      </c>
    </row>
    <row r="23" s="2" customFormat="1" spans="1:12">
      <c r="A23" s="11"/>
      <c r="B23" s="12"/>
      <c r="C23" s="20"/>
      <c r="D23" s="16" t="s">
        <v>53</v>
      </c>
      <c r="E23" s="11">
        <v>1000</v>
      </c>
      <c r="F23" s="11">
        <v>2</v>
      </c>
      <c r="G23" s="11" t="s">
        <v>54</v>
      </c>
      <c r="H23" s="11">
        <v>1</v>
      </c>
      <c r="I23" s="11" t="s">
        <v>19</v>
      </c>
      <c r="J23" s="16">
        <f t="shared" si="1"/>
        <v>2000</v>
      </c>
      <c r="K23" s="18"/>
      <c r="L23" s="16" t="s">
        <v>60</v>
      </c>
    </row>
    <row r="24" s="2" customFormat="1" spans="1:12">
      <c r="A24" s="11"/>
      <c r="B24" s="12"/>
      <c r="C24" s="20"/>
      <c r="D24" s="16" t="s">
        <v>53</v>
      </c>
      <c r="E24" s="11">
        <v>1000</v>
      </c>
      <c r="F24" s="11">
        <v>3</v>
      </c>
      <c r="G24" s="11" t="s">
        <v>54</v>
      </c>
      <c r="H24" s="11">
        <v>1</v>
      </c>
      <c r="I24" s="11" t="s">
        <v>19</v>
      </c>
      <c r="J24" s="16">
        <f t="shared" si="1"/>
        <v>3000</v>
      </c>
      <c r="K24" s="18"/>
      <c r="L24" s="16" t="s">
        <v>61</v>
      </c>
    </row>
    <row r="25" s="2" customFormat="1" spans="1:12">
      <c r="A25" s="11"/>
      <c r="B25" s="12"/>
      <c r="C25" s="20"/>
      <c r="D25" s="16" t="s">
        <v>62</v>
      </c>
      <c r="E25" s="11">
        <v>800</v>
      </c>
      <c r="F25" s="11">
        <v>3</v>
      </c>
      <c r="G25" s="11" t="s">
        <v>54</v>
      </c>
      <c r="H25" s="11">
        <v>1</v>
      </c>
      <c r="I25" s="11" t="s">
        <v>19</v>
      </c>
      <c r="J25" s="16">
        <f t="shared" si="1"/>
        <v>2400</v>
      </c>
      <c r="K25" s="18"/>
      <c r="L25" s="16" t="s">
        <v>63</v>
      </c>
    </row>
    <row r="26" s="2" customFormat="1" spans="1:12">
      <c r="A26" s="11"/>
      <c r="B26" s="11" t="s">
        <v>64</v>
      </c>
      <c r="C26" s="16" t="s">
        <v>65</v>
      </c>
      <c r="D26" s="16" t="s">
        <v>66</v>
      </c>
      <c r="E26" s="16">
        <f>K19</f>
        <v>14200</v>
      </c>
      <c r="F26" s="26">
        <v>0.2</v>
      </c>
      <c r="G26" s="16" t="s">
        <v>67</v>
      </c>
      <c r="H26" s="16">
        <v>1</v>
      </c>
      <c r="I26" s="16" t="s">
        <v>19</v>
      </c>
      <c r="J26" s="16">
        <f t="shared" si="1"/>
        <v>2840</v>
      </c>
      <c r="K26" s="16" t="s">
        <v>30</v>
      </c>
      <c r="L26" s="11" t="s">
        <v>68</v>
      </c>
    </row>
    <row r="27" s="2" customFormat="1" ht="30" customHeight="1" spans="1:12">
      <c r="A27" s="21" t="s">
        <v>49</v>
      </c>
      <c r="B27" s="22"/>
      <c r="C27" s="22"/>
      <c r="D27" s="22"/>
      <c r="E27" s="22"/>
      <c r="F27" s="22"/>
      <c r="G27" s="22"/>
      <c r="H27" s="22"/>
      <c r="I27" s="28"/>
      <c r="J27" s="29">
        <f>SUM(J19:J26)</f>
        <v>17040</v>
      </c>
      <c r="K27" s="30"/>
      <c r="L27" s="11" t="s">
        <v>69</v>
      </c>
    </row>
    <row r="28" s="2" customFormat="1" ht="33" customHeight="1" spans="1:12">
      <c r="A28" s="23" t="s">
        <v>70</v>
      </c>
      <c r="B28" s="24"/>
      <c r="C28" s="24"/>
      <c r="D28" s="24"/>
      <c r="E28" s="24"/>
      <c r="F28" s="24"/>
      <c r="G28" s="24"/>
      <c r="H28" s="24"/>
      <c r="I28" s="31"/>
      <c r="J28" s="32">
        <f>J17+J27</f>
        <v>65777</v>
      </c>
      <c r="K28" s="33"/>
      <c r="L28" s="11"/>
    </row>
    <row r="29" s="2" customFormat="1" ht="35" customHeight="1" spans="1:12">
      <c r="A29" s="25" t="s">
        <v>71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</sheetData>
  <mergeCells count="25">
    <mergeCell ref="A1:L1"/>
    <mergeCell ref="A3:L3"/>
    <mergeCell ref="A17:I17"/>
    <mergeCell ref="J17:K17"/>
    <mergeCell ref="A18:L18"/>
    <mergeCell ref="A27:I27"/>
    <mergeCell ref="J27:K27"/>
    <mergeCell ref="A28:I28"/>
    <mergeCell ref="J28:K28"/>
    <mergeCell ref="A29:L29"/>
    <mergeCell ref="A4:A6"/>
    <mergeCell ref="A7:A9"/>
    <mergeCell ref="A13:A14"/>
    <mergeCell ref="A19:A26"/>
    <mergeCell ref="B4:B6"/>
    <mergeCell ref="B7:B9"/>
    <mergeCell ref="B13:B14"/>
    <mergeCell ref="B19:B25"/>
    <mergeCell ref="C4:C6"/>
    <mergeCell ref="C7:C9"/>
    <mergeCell ref="C19:C25"/>
    <mergeCell ref="K4:K6"/>
    <mergeCell ref="K7:K9"/>
    <mergeCell ref="K13:K14"/>
    <mergeCell ref="K19:K25"/>
  </mergeCells>
  <printOptions horizontalCentered="1"/>
  <pageMargins left="0.354166666666667" right="0.354166666666667" top="0.629861111111111" bottom="0.629861111111111" header="0.298611111111111" footer="0.2986111111111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2008-09-14T17:22:00Z</dcterms:created>
  <cp:lastPrinted>2014-11-22T01:02:00Z</cp:lastPrinted>
  <dcterms:modified xsi:type="dcterms:W3CDTF">2023-07-11T17:07:16Z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ubyTemplateID" linkTarget="0">
    <vt:lpwstr>14</vt:lpwstr>
  </property>
  <property fmtid="{D5CDD505-2E9C-101B-9397-08002B2CF9AE}" pid="4" name="ICV">
    <vt:lpwstr>11A94A7499954F33B57F4DAF19DDEB84_13</vt:lpwstr>
  </property>
</Properties>
</file>