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结算" sheetId="1" r:id="rId1"/>
  </sheets>
  <definedNames>
    <definedName name="_xlnm.Print_Titles" localSheetId="0">结算!$2:$2</definedName>
  </definedNames>
  <calcPr calcId="144525" concurrentCalc="0"/>
</workbook>
</file>

<file path=xl/sharedStrings.xml><?xml version="1.0" encoding="utf-8"?>
<sst xmlns="http://schemas.openxmlformats.org/spreadsheetml/2006/main" count="91" uniqueCount="66">
  <si>
    <r>
      <rPr>
        <sz val="16"/>
        <color rgb="FF000000"/>
        <rFont val="方正小标宋简体"/>
        <charset val="134"/>
      </rPr>
      <t>海口市市管领导干部学习贯彻习近平新时代中国特色社会主义思想和党的二十大精神研讨班经费结算</t>
    </r>
    <r>
      <rPr>
        <sz val="20"/>
        <color rgb="FF000000"/>
        <rFont val="方正小标宋简体"/>
        <charset val="134"/>
      </rPr>
      <t xml:space="preserve">
</t>
    </r>
    <r>
      <rPr>
        <b/>
        <sz val="11"/>
        <color rgb="FF000000"/>
        <rFont val="宋体"/>
        <charset val="134"/>
      </rPr>
      <t>人数：</t>
    </r>
    <r>
      <rPr>
        <sz val="11"/>
        <color rgb="FF000000"/>
        <rFont val="方正小标宋简体"/>
        <charset val="134"/>
      </rPr>
      <t>680</t>
    </r>
    <r>
      <rPr>
        <b/>
        <sz val="11"/>
        <color rgb="FF000000"/>
        <rFont val="宋体"/>
        <charset val="134"/>
      </rPr>
      <t>学员，时间：2023年</t>
    </r>
    <r>
      <rPr>
        <sz val="11"/>
        <color rgb="FF000000"/>
        <rFont val="方正小标宋简体"/>
        <charset val="134"/>
      </rPr>
      <t>5月-6月（共4.5天）</t>
    </r>
  </si>
  <si>
    <t>序号</t>
  </si>
  <si>
    <t>项目</t>
  </si>
  <si>
    <t>标准</t>
  </si>
  <si>
    <t>明细项</t>
  </si>
  <si>
    <r>
      <rPr>
        <b/>
        <sz val="12"/>
        <rFont val="宋体"/>
        <charset val="134"/>
      </rPr>
      <t>单价</t>
    </r>
    <r>
      <rPr>
        <b/>
        <sz val="9"/>
        <rFont val="宋体"/>
        <charset val="134"/>
      </rPr>
      <t>（元）</t>
    </r>
  </si>
  <si>
    <t>数量</t>
  </si>
  <si>
    <t>数量单位</t>
  </si>
  <si>
    <r>
      <rPr>
        <b/>
        <sz val="12"/>
        <rFont val="宋体"/>
        <charset val="134"/>
      </rPr>
      <t>小计</t>
    </r>
    <r>
      <rPr>
        <b/>
        <sz val="9"/>
        <rFont val="宋体"/>
        <charset val="134"/>
      </rPr>
      <t>（元）</t>
    </r>
  </si>
  <si>
    <r>
      <rPr>
        <b/>
        <sz val="12"/>
        <rFont val="宋体"/>
        <charset val="134"/>
      </rPr>
      <t>合计</t>
    </r>
    <r>
      <rPr>
        <b/>
        <sz val="9"/>
        <rFont val="宋体"/>
        <charset val="134"/>
      </rPr>
      <t>（元）</t>
    </r>
  </si>
  <si>
    <t>备注</t>
  </si>
  <si>
    <t>学员手册</t>
  </si>
  <si>
    <t>29元/本</t>
  </si>
  <si>
    <t>——</t>
  </si>
  <si>
    <t>本</t>
  </si>
  <si>
    <t>其中700本给学员，30本给市级领导干部，20本留存，加急印刷分送5个会场</t>
  </si>
  <si>
    <t>场地费</t>
  </si>
  <si>
    <t>市政府综合楼三楼会议室：15000元/全天
10000元/半天</t>
  </si>
  <si>
    <t>场次</t>
  </si>
  <si>
    <t>5月11日全天使用</t>
  </si>
  <si>
    <t>5月17日、5月20日、5月24日、5月27日、6月2日、6月4日、6月9日半天使用</t>
  </si>
  <si>
    <t>口罩</t>
  </si>
  <si>
    <t>0.55元/个</t>
  </si>
  <si>
    <t>个</t>
  </si>
  <si>
    <t>仅购买1次</t>
  </si>
  <si>
    <t>签到笔</t>
  </si>
  <si>
    <t>1.5元/支</t>
  </si>
  <si>
    <t>支</t>
  </si>
  <si>
    <t>合计（元）</t>
  </si>
  <si>
    <t>教师课酬经费</t>
  </si>
  <si>
    <t>职务或级别</t>
  </si>
  <si>
    <t>单价课时费用</t>
  </si>
  <si>
    <t>总课时</t>
  </si>
  <si>
    <t>单位</t>
  </si>
  <si>
    <t>总价课时费用</t>
  </si>
  <si>
    <t>备注（授课老师）</t>
  </si>
  <si>
    <t>课酬费
（授课老师净收入）
45分/学时</t>
  </si>
  <si>
    <t>院士、专家：1500元/学时
正高级：1000元/学时
副高级：500元/学时
中级及以下：400元/学时
正厅级：1000元/学时
副厅级：800元/学时
正处级：500元/学时
副处级：450元/学时
正科级及以下：400元/学时</t>
  </si>
  <si>
    <t>正厅级</t>
  </si>
  <si>
    <t>学时</t>
  </si>
  <si>
    <t>刘立武</t>
  </si>
  <si>
    <t>副厅级</t>
  </si>
  <si>
    <t>桂刚</t>
  </si>
  <si>
    <t>王雪晧</t>
  </si>
  <si>
    <t>刘成</t>
  </si>
  <si>
    <t>马育红</t>
  </si>
  <si>
    <t>正高级</t>
  </si>
  <si>
    <t>全占军</t>
  </si>
  <si>
    <t>副处级</t>
  </si>
  <si>
    <t>孙华</t>
  </si>
  <si>
    <t>正处级</t>
  </si>
  <si>
    <t>张斌涛</t>
  </si>
  <si>
    <t>何斌</t>
  </si>
  <si>
    <t>张卫波</t>
  </si>
  <si>
    <t>副高级</t>
  </si>
  <si>
    <t>李人达</t>
  </si>
  <si>
    <t>税金</t>
  </si>
  <si>
    <t>课酬费*20%</t>
  </si>
  <si>
    <t>个人所得税</t>
  </si>
  <si>
    <t>百分比</t>
  </si>
  <si>
    <t>仅支付1次</t>
  </si>
  <si>
    <t>含税金（20%）</t>
  </si>
  <si>
    <t>培训费增值税及其附加税</t>
  </si>
  <si>
    <t>以上总和的2%</t>
  </si>
  <si>
    <t>总计（元）</t>
  </si>
  <si>
    <t>注：费用按实际发生结算。</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</si>
</sst>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1"/>
      <color indexed="8"/>
      <name val="Tahoma"/>
      <charset val="134"/>
    </font>
    <font>
      <sz val="18"/>
      <color indexed="8"/>
      <name val="宋体"/>
      <charset val="134"/>
    </font>
    <font>
      <sz val="16"/>
      <color rgb="FF000000"/>
      <name val="方正小标宋简体"/>
      <charset val="134"/>
    </font>
    <font>
      <b/>
      <sz val="20"/>
      <color indexed="8"/>
      <name val="宋体"/>
      <charset val="134"/>
    </font>
    <font>
      <b/>
      <sz val="12"/>
      <name val="宋体"/>
      <charset val="134"/>
    </font>
    <font>
      <sz val="10"/>
      <name val="宋体"/>
      <charset val="134"/>
    </font>
    <font>
      <b/>
      <sz val="10"/>
      <name val="宋体"/>
      <charset val="134"/>
    </font>
    <font>
      <sz val="9"/>
      <name val="宋体"/>
      <charset val="134"/>
    </font>
    <font>
      <sz val="12"/>
      <color indexed="8"/>
      <name val="宋体"/>
      <charset val="134"/>
    </font>
    <font>
      <sz val="11"/>
      <color indexed="52"/>
      <name val="宋体"/>
      <charset val="0"/>
    </font>
    <font>
      <sz val="12"/>
      <name val="宋体"/>
      <charset val="134"/>
    </font>
    <font>
      <sz val="11"/>
      <color indexed="8"/>
      <name val="宋体"/>
      <charset val="0"/>
    </font>
    <font>
      <sz val="11"/>
      <color indexed="17"/>
      <name val="宋体"/>
      <charset val="0"/>
    </font>
    <font>
      <b/>
      <sz val="13"/>
      <color indexed="62"/>
      <name val="宋体"/>
      <charset val="134"/>
    </font>
    <font>
      <u/>
      <sz val="11"/>
      <color indexed="12"/>
      <name val="宋体"/>
      <charset val="0"/>
    </font>
    <font>
      <b/>
      <sz val="11"/>
      <color indexed="62"/>
      <name val="宋体"/>
      <charset val="134"/>
    </font>
    <font>
      <sz val="11"/>
      <color indexed="9"/>
      <name val="宋体"/>
      <charset val="0"/>
    </font>
    <font>
      <b/>
      <sz val="11"/>
      <color indexed="8"/>
      <name val="宋体"/>
      <charset val="0"/>
    </font>
    <font>
      <sz val="11"/>
      <color indexed="8"/>
      <name val="宋体"/>
      <charset val="134"/>
    </font>
    <font>
      <b/>
      <sz val="18"/>
      <color indexed="62"/>
      <name val="宋体"/>
      <charset val="134"/>
    </font>
    <font>
      <u/>
      <sz val="11"/>
      <color indexed="20"/>
      <name val="宋体"/>
      <charset val="0"/>
    </font>
    <font>
      <sz val="11"/>
      <color indexed="62"/>
      <name val="宋体"/>
      <charset val="0"/>
    </font>
    <font>
      <i/>
      <sz val="11"/>
      <color indexed="23"/>
      <name val="宋体"/>
      <charset val="0"/>
    </font>
    <font>
      <b/>
      <sz val="15"/>
      <color indexed="62"/>
      <name val="宋体"/>
      <charset val="134"/>
    </font>
    <font>
      <b/>
      <sz val="11"/>
      <color indexed="9"/>
      <name val="宋体"/>
      <charset val="0"/>
    </font>
    <font>
      <b/>
      <sz val="11"/>
      <color indexed="52"/>
      <name val="宋体"/>
      <charset val="0"/>
    </font>
    <font>
      <b/>
      <sz val="11"/>
      <color indexed="63"/>
      <name val="宋体"/>
      <charset val="0"/>
    </font>
    <font>
      <sz val="11"/>
      <color indexed="60"/>
      <name val="宋体"/>
      <charset val="0"/>
    </font>
    <font>
      <sz val="11"/>
      <color indexed="10"/>
      <name val="宋体"/>
      <charset val="0"/>
    </font>
    <font>
      <sz val="20"/>
      <color rgb="FF000000"/>
      <name val="方正小标宋简体"/>
      <charset val="134"/>
    </font>
    <font>
      <b/>
      <sz val="11"/>
      <color rgb="FF000000"/>
      <name val="宋体"/>
      <charset val="134"/>
    </font>
    <font>
      <sz val="11"/>
      <color rgb="FF000000"/>
      <name val="方正小标宋简体"/>
      <charset val="134"/>
    </font>
    <font>
      <b/>
      <sz val="9"/>
      <name val="宋体"/>
      <charset val="134"/>
    </font>
  </fonts>
  <fills count="19">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31"/>
        <bgColor indexed="64"/>
      </patternFill>
    </fill>
    <fill>
      <patternFill patternType="solid">
        <fgColor indexed="43"/>
        <bgColor indexed="64"/>
      </patternFill>
    </fill>
    <fill>
      <patternFill patternType="solid">
        <fgColor indexed="46"/>
        <bgColor indexed="64"/>
      </patternFill>
    </fill>
    <fill>
      <patternFill patternType="solid">
        <fgColor indexed="27"/>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16" fillId="3" borderId="0" applyNumberFormat="0" applyBorder="0" applyAlignment="0" applyProtection="0">
      <alignment vertical="center"/>
    </xf>
    <xf numFmtId="0" fontId="11" fillId="14" borderId="0" applyNumberFormat="0" applyBorder="0" applyAlignment="0" applyProtection="0">
      <alignment vertical="center"/>
    </xf>
    <xf numFmtId="0" fontId="16" fillId="18" borderId="0" applyNumberFormat="0" applyBorder="0" applyAlignment="0" applyProtection="0">
      <alignment vertical="center"/>
    </xf>
    <xf numFmtId="0" fontId="21" fillId="3" borderId="13"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44" fontId="10" fillId="0" borderId="0" applyFont="0" applyFill="0" applyBorder="0" applyAlignment="0" applyProtection="0">
      <alignment vertical="center"/>
    </xf>
    <xf numFmtId="0" fontId="16" fillId="17" borderId="0" applyNumberFormat="0" applyBorder="0" applyAlignment="0" applyProtection="0">
      <alignment vertical="center"/>
    </xf>
    <xf numFmtId="9" fontId="10" fillId="0" borderId="0" applyFont="0" applyFill="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25" fillId="11" borderId="13" applyNumberFormat="0" applyAlignment="0" applyProtection="0">
      <alignment vertical="center"/>
    </xf>
    <xf numFmtId="0" fontId="16" fillId="5" borderId="0" applyNumberFormat="0" applyBorder="0" applyAlignment="0" applyProtection="0">
      <alignment vertical="center"/>
    </xf>
    <xf numFmtId="0" fontId="27" fillId="13" borderId="0" applyNumberFormat="0" applyBorder="0" applyAlignment="0" applyProtection="0">
      <alignment vertical="center"/>
    </xf>
    <xf numFmtId="0" fontId="11" fillId="15" borderId="0" applyNumberFormat="0" applyBorder="0" applyAlignment="0" applyProtection="0">
      <alignment vertical="center"/>
    </xf>
    <xf numFmtId="0" fontId="12" fillId="4" borderId="0" applyNumberFormat="0" applyBorder="0" applyAlignment="0" applyProtection="0">
      <alignment vertical="center"/>
    </xf>
    <xf numFmtId="0" fontId="11" fillId="12" borderId="0" applyNumberFormat="0" applyBorder="0" applyAlignment="0" applyProtection="0">
      <alignment vertical="center"/>
    </xf>
    <xf numFmtId="0" fontId="17" fillId="0" borderId="11" applyNumberFormat="0" applyFill="0" applyAlignment="0" applyProtection="0">
      <alignment vertical="center"/>
    </xf>
    <xf numFmtId="0" fontId="27" fillId="8" borderId="0" applyNumberFormat="0" applyBorder="0" applyAlignment="0" applyProtection="0">
      <alignment vertical="center"/>
    </xf>
    <xf numFmtId="0" fontId="24" fillId="10" borderId="14" applyNumberFormat="0" applyAlignment="0" applyProtection="0">
      <alignment vertical="center"/>
    </xf>
    <xf numFmtId="0" fontId="26" fillId="11" borderId="15" applyNumberFormat="0" applyAlignment="0" applyProtection="0">
      <alignment vertical="center"/>
    </xf>
    <xf numFmtId="0" fontId="23" fillId="0" borderId="9" applyNumberFormat="0" applyFill="0" applyAlignment="0" applyProtection="0">
      <alignment vertical="center"/>
    </xf>
    <xf numFmtId="0" fontId="22"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42" fontId="10" fillId="0" borderId="0" applyFont="0" applyFill="0" applyBorder="0" applyAlignment="0" applyProtection="0">
      <alignment vertical="center"/>
    </xf>
    <xf numFmtId="0" fontId="11" fillId="14" borderId="0" applyNumberFormat="0" applyBorder="0" applyAlignment="0" applyProtection="0">
      <alignment vertical="center"/>
    </xf>
    <xf numFmtId="43"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8" borderId="0" applyNumberFormat="0" applyBorder="0" applyAlignment="0" applyProtection="0">
      <alignment vertical="center"/>
    </xf>
    <xf numFmtId="0" fontId="28" fillId="0" borderId="0" applyNumberFormat="0" applyFill="0" applyBorder="0" applyAlignment="0" applyProtection="0">
      <alignment vertical="center"/>
    </xf>
    <xf numFmtId="0" fontId="16" fillId="4" borderId="0" applyNumberFormat="0" applyBorder="0" applyAlignment="0" applyProtection="0">
      <alignment vertical="center"/>
    </xf>
    <xf numFmtId="0" fontId="18" fillId="7" borderId="12" applyNumberFormat="0" applyFont="0" applyAlignment="0" applyProtection="0">
      <alignment vertical="center"/>
    </xf>
    <xf numFmtId="0" fontId="11" fillId="3" borderId="0" applyNumberFormat="0" applyBorder="0" applyAlignment="0" applyProtection="0">
      <alignment vertical="center"/>
    </xf>
    <xf numFmtId="0" fontId="16" fillId="5" borderId="0" applyNumberFormat="0" applyBorder="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41" fontId="10" fillId="0" borderId="0" applyFont="0" applyFill="0" applyBorder="0" applyAlignment="0" applyProtection="0">
      <alignment vertical="center"/>
    </xf>
    <xf numFmtId="0" fontId="13" fillId="0" borderId="9" applyNumberFormat="0" applyFill="0" applyAlignment="0" applyProtection="0">
      <alignment vertical="center"/>
    </xf>
    <xf numFmtId="0" fontId="11" fillId="6" borderId="0" applyNumberFormat="0" applyBorder="0" applyAlignment="0" applyProtection="0">
      <alignment vertical="center"/>
    </xf>
    <xf numFmtId="0" fontId="15" fillId="0" borderId="10" applyNumberFormat="0" applyFill="0" applyAlignment="0" applyProtection="0">
      <alignment vertical="center"/>
    </xf>
    <xf numFmtId="0" fontId="16" fillId="9" borderId="0" applyNumberFormat="0" applyBorder="0" applyAlignment="0" applyProtection="0">
      <alignment vertical="center"/>
    </xf>
    <xf numFmtId="0" fontId="11" fillId="6" borderId="0" applyNumberFormat="0" applyBorder="0" applyAlignment="0" applyProtection="0">
      <alignment vertical="center"/>
    </xf>
    <xf numFmtId="0" fontId="9" fillId="0" borderId="8" applyNumberFormat="0" applyFill="0" applyAlignment="0" applyProtection="0">
      <alignment vertical="center"/>
    </xf>
  </cellStyleXfs>
  <cellXfs count="33">
    <xf numFmtId="0" fontId="0" fillId="0" borderId="0" xfId="0" applyAlignment="1"/>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horizontal="justify" vertical="center" wrapText="1"/>
    </xf>
    <xf numFmtId="0" fontId="5" fillId="2"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colors>
    <mruColors>
      <color rgb="00EF7DD3"/>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tabSelected="1" zoomScale="115" zoomScaleNormal="115" workbookViewId="0">
      <selection activeCell="L5" sqref="L5"/>
    </sheetView>
  </sheetViews>
  <sheetFormatPr defaultColWidth="9" defaultRowHeight="21.75"/>
  <cols>
    <col min="1" max="1" width="4.16" style="1" customWidth="1"/>
    <col min="2" max="2" width="7.83333333333333" style="1" customWidth="1"/>
    <col min="3" max="3" width="15.42" style="1" customWidth="1"/>
    <col min="4" max="4" width="10.8333333333333" style="1" customWidth="1"/>
    <col min="5" max="5" width="5.58666666666667" style="1" customWidth="1"/>
    <col min="6" max="7" width="5.43333333333333" style="1" customWidth="1"/>
    <col min="8" max="9" width="7.08666666666667" style="1" customWidth="1"/>
    <col min="10" max="10" width="14.1266666666667" style="1" customWidth="1"/>
    <col min="11" max="16384" width="9" style="1"/>
  </cols>
  <sheetData>
    <row r="1" s="1" customFormat="1" ht="78" customHeight="1" spans="1:10">
      <c r="A1" s="3" t="s">
        <v>0</v>
      </c>
      <c r="B1" s="4"/>
      <c r="C1" s="4"/>
      <c r="D1" s="4"/>
      <c r="E1" s="4"/>
      <c r="F1" s="4"/>
      <c r="G1" s="4"/>
      <c r="H1" s="4"/>
      <c r="I1" s="4"/>
      <c r="J1" s="4"/>
    </row>
    <row r="2" s="2" customFormat="1" ht="30" customHeight="1" spans="1:10">
      <c r="A2" s="5" t="s">
        <v>1</v>
      </c>
      <c r="B2" s="5" t="s">
        <v>2</v>
      </c>
      <c r="C2" s="5" t="s">
        <v>3</v>
      </c>
      <c r="D2" s="5" t="s">
        <v>4</v>
      </c>
      <c r="E2" s="5" t="s">
        <v>5</v>
      </c>
      <c r="F2" s="5" t="s">
        <v>6</v>
      </c>
      <c r="G2" s="5" t="s">
        <v>7</v>
      </c>
      <c r="H2" s="5" t="s">
        <v>8</v>
      </c>
      <c r="I2" s="5" t="s">
        <v>9</v>
      </c>
      <c r="J2" s="5" t="s">
        <v>10</v>
      </c>
    </row>
    <row r="3" s="2" customFormat="1" ht="54" spans="1:10">
      <c r="A3" s="6">
        <v>1</v>
      </c>
      <c r="B3" s="7" t="s">
        <v>11</v>
      </c>
      <c r="C3" s="7" t="s">
        <v>12</v>
      </c>
      <c r="D3" s="7" t="s">
        <v>13</v>
      </c>
      <c r="E3" s="7">
        <v>18</v>
      </c>
      <c r="F3" s="7">
        <v>750</v>
      </c>
      <c r="G3" s="7" t="s">
        <v>14</v>
      </c>
      <c r="H3" s="7">
        <f>E3*F3</f>
        <v>13500</v>
      </c>
      <c r="I3" s="7">
        <v>13500</v>
      </c>
      <c r="J3" s="7" t="s">
        <v>15</v>
      </c>
    </row>
    <row r="4" s="2" customFormat="1" ht="38" customHeight="1" spans="1:10">
      <c r="A4" s="8">
        <v>2</v>
      </c>
      <c r="B4" s="9" t="s">
        <v>16</v>
      </c>
      <c r="C4" s="10" t="s">
        <v>17</v>
      </c>
      <c r="D4" s="10" t="s">
        <v>13</v>
      </c>
      <c r="E4" s="14">
        <v>15000</v>
      </c>
      <c r="F4" s="7">
        <v>1</v>
      </c>
      <c r="G4" s="7" t="s">
        <v>18</v>
      </c>
      <c r="H4" s="7">
        <f>E4*F4</f>
        <v>15000</v>
      </c>
      <c r="I4" s="9">
        <f>SUM(H4:H5)</f>
        <v>85000</v>
      </c>
      <c r="J4" s="7" t="s">
        <v>19</v>
      </c>
    </row>
    <row r="5" s="2" customFormat="1" ht="54" spans="1:10">
      <c r="A5" s="11"/>
      <c r="B5" s="12"/>
      <c r="C5" s="13"/>
      <c r="D5" s="13"/>
      <c r="E5" s="10">
        <v>10000</v>
      </c>
      <c r="F5" s="9">
        <v>7</v>
      </c>
      <c r="G5" s="9" t="s">
        <v>18</v>
      </c>
      <c r="H5" s="7">
        <f>E5*F5</f>
        <v>70000</v>
      </c>
      <c r="I5" s="12"/>
      <c r="J5" s="9" t="s">
        <v>20</v>
      </c>
    </row>
    <row r="6" s="2" customFormat="1" ht="31" customHeight="1" spans="1:10">
      <c r="A6" s="6">
        <v>3</v>
      </c>
      <c r="B6" s="7" t="s">
        <v>21</v>
      </c>
      <c r="C6" s="14" t="s">
        <v>22</v>
      </c>
      <c r="D6" s="7" t="s">
        <v>13</v>
      </c>
      <c r="E6" s="14">
        <v>0.55</v>
      </c>
      <c r="F6" s="7">
        <v>1000</v>
      </c>
      <c r="G6" s="7" t="s">
        <v>23</v>
      </c>
      <c r="H6" s="7">
        <f>E6*F6</f>
        <v>550</v>
      </c>
      <c r="I6" s="7">
        <v>550</v>
      </c>
      <c r="J6" s="7" t="s">
        <v>24</v>
      </c>
    </row>
    <row r="7" s="2" customFormat="1" ht="31" customHeight="1" spans="1:10">
      <c r="A7" s="6">
        <v>4</v>
      </c>
      <c r="B7" s="7" t="s">
        <v>25</v>
      </c>
      <c r="C7" s="14" t="s">
        <v>26</v>
      </c>
      <c r="D7" s="7" t="s">
        <v>13</v>
      </c>
      <c r="E7" s="14">
        <v>1.5</v>
      </c>
      <c r="F7" s="7">
        <v>500</v>
      </c>
      <c r="G7" s="7" t="s">
        <v>27</v>
      </c>
      <c r="H7" s="7">
        <f>E7*F7</f>
        <v>750</v>
      </c>
      <c r="I7" s="7">
        <v>750</v>
      </c>
      <c r="J7" s="7" t="s">
        <v>24</v>
      </c>
    </row>
    <row r="8" s="2" customFormat="1" ht="30" customHeight="1" spans="1:10">
      <c r="A8" s="7" t="s">
        <v>28</v>
      </c>
      <c r="B8" s="7"/>
      <c r="C8" s="7"/>
      <c r="D8" s="7"/>
      <c r="E8" s="7"/>
      <c r="F8" s="7"/>
      <c r="G8" s="7"/>
      <c r="H8" s="19">
        <f>SUM(H3:H7)</f>
        <v>99800</v>
      </c>
      <c r="I8" s="28"/>
      <c r="J8" s="6"/>
    </row>
    <row r="9" s="2" customFormat="1" ht="30" customHeight="1" spans="1:10">
      <c r="A9" s="5" t="s">
        <v>29</v>
      </c>
      <c r="B9" s="5"/>
      <c r="C9" s="5"/>
      <c r="D9" s="5"/>
      <c r="E9" s="5"/>
      <c r="F9" s="5"/>
      <c r="G9" s="5"/>
      <c r="H9" s="5"/>
      <c r="I9" s="5"/>
      <c r="J9" s="5"/>
    </row>
    <row r="10" s="2" customFormat="1" ht="41" customHeight="1" spans="1:10">
      <c r="A10" s="5" t="s">
        <v>1</v>
      </c>
      <c r="B10" s="15" t="s">
        <v>2</v>
      </c>
      <c r="C10" s="15" t="s">
        <v>3</v>
      </c>
      <c r="D10" s="16" t="s">
        <v>30</v>
      </c>
      <c r="E10" s="16" t="s">
        <v>31</v>
      </c>
      <c r="F10" s="16" t="s">
        <v>32</v>
      </c>
      <c r="G10" s="16" t="s">
        <v>33</v>
      </c>
      <c r="H10" s="16" t="s">
        <v>34</v>
      </c>
      <c r="I10" s="29" t="s">
        <v>28</v>
      </c>
      <c r="J10" s="16" t="s">
        <v>35</v>
      </c>
    </row>
    <row r="11" s="2" customFormat="1" spans="1:10">
      <c r="A11" s="6">
        <v>5</v>
      </c>
      <c r="B11" s="8" t="s">
        <v>36</v>
      </c>
      <c r="C11" s="17" t="s">
        <v>37</v>
      </c>
      <c r="D11" s="6" t="s">
        <v>38</v>
      </c>
      <c r="E11" s="6">
        <v>1000</v>
      </c>
      <c r="F11" s="6">
        <v>4</v>
      </c>
      <c r="G11" s="6" t="s">
        <v>39</v>
      </c>
      <c r="H11" s="6">
        <v>4000</v>
      </c>
      <c r="I11" s="8">
        <f>SUM(H11:H22)</f>
        <v>20610</v>
      </c>
      <c r="J11" s="6" t="s">
        <v>40</v>
      </c>
    </row>
    <row r="12" s="2" customFormat="1" spans="1:10">
      <c r="A12" s="6"/>
      <c r="B12" s="11"/>
      <c r="C12" s="18"/>
      <c r="D12" s="7" t="s">
        <v>41</v>
      </c>
      <c r="E12" s="6">
        <v>800</v>
      </c>
      <c r="F12" s="6">
        <v>2</v>
      </c>
      <c r="G12" s="6" t="s">
        <v>39</v>
      </c>
      <c r="H12" s="7">
        <f t="shared" ref="H12:H19" si="0">E12*F12</f>
        <v>1600</v>
      </c>
      <c r="I12" s="11"/>
      <c r="J12" s="7" t="s">
        <v>42</v>
      </c>
    </row>
    <row r="13" s="2" customFormat="1" spans="1:10">
      <c r="A13" s="6"/>
      <c r="B13" s="11"/>
      <c r="C13" s="18"/>
      <c r="D13" s="7" t="s">
        <v>41</v>
      </c>
      <c r="E13" s="6">
        <v>800</v>
      </c>
      <c r="F13" s="6">
        <v>2</v>
      </c>
      <c r="G13" s="6" t="s">
        <v>39</v>
      </c>
      <c r="H13" s="7">
        <f t="shared" si="0"/>
        <v>1600</v>
      </c>
      <c r="I13" s="11"/>
      <c r="J13" s="7" t="s">
        <v>43</v>
      </c>
    </row>
    <row r="14" s="2" customFormat="1" spans="1:10">
      <c r="A14" s="6"/>
      <c r="B14" s="11"/>
      <c r="C14" s="18"/>
      <c r="D14" s="7" t="s">
        <v>41</v>
      </c>
      <c r="E14" s="6">
        <v>800</v>
      </c>
      <c r="F14" s="6">
        <v>4</v>
      </c>
      <c r="G14" s="6" t="s">
        <v>39</v>
      </c>
      <c r="H14" s="7">
        <f t="shared" si="0"/>
        <v>3200</v>
      </c>
      <c r="I14" s="11"/>
      <c r="J14" s="7" t="s">
        <v>44</v>
      </c>
    </row>
    <row r="15" s="2" customFormat="1" spans="1:10">
      <c r="A15" s="6"/>
      <c r="B15" s="11"/>
      <c r="C15" s="18"/>
      <c r="D15" s="7" t="s">
        <v>41</v>
      </c>
      <c r="E15" s="6">
        <v>800</v>
      </c>
      <c r="F15" s="6">
        <v>2</v>
      </c>
      <c r="G15" s="6" t="s">
        <v>39</v>
      </c>
      <c r="H15" s="7">
        <f t="shared" si="0"/>
        <v>1600</v>
      </c>
      <c r="I15" s="11"/>
      <c r="J15" s="7" t="s">
        <v>45</v>
      </c>
    </row>
    <row r="16" s="2" customFormat="1" spans="1:10">
      <c r="A16" s="6"/>
      <c r="B16" s="11"/>
      <c r="C16" s="18"/>
      <c r="D16" s="7" t="s">
        <v>46</v>
      </c>
      <c r="E16" s="24">
        <v>1000</v>
      </c>
      <c r="F16" s="24">
        <v>1.5</v>
      </c>
      <c r="G16" s="24" t="s">
        <v>39</v>
      </c>
      <c r="H16" s="24">
        <f t="shared" si="0"/>
        <v>1500</v>
      </c>
      <c r="I16" s="11"/>
      <c r="J16" s="7" t="s">
        <v>47</v>
      </c>
    </row>
    <row r="17" s="2" customFormat="1" spans="1:10">
      <c r="A17" s="6"/>
      <c r="B17" s="11"/>
      <c r="C17" s="18"/>
      <c r="D17" s="7" t="s">
        <v>48</v>
      </c>
      <c r="E17" s="6">
        <v>450</v>
      </c>
      <c r="F17" s="6">
        <v>1.5</v>
      </c>
      <c r="G17" s="6" t="s">
        <v>39</v>
      </c>
      <c r="H17" s="7">
        <f t="shared" si="0"/>
        <v>675</v>
      </c>
      <c r="I17" s="11"/>
      <c r="J17" s="7" t="s">
        <v>49</v>
      </c>
    </row>
    <row r="18" s="2" customFormat="1" spans="1:10">
      <c r="A18" s="6"/>
      <c r="B18" s="11"/>
      <c r="C18" s="18"/>
      <c r="D18" s="7" t="s">
        <v>50</v>
      </c>
      <c r="E18" s="6">
        <v>500</v>
      </c>
      <c r="F18" s="6">
        <v>1.5</v>
      </c>
      <c r="G18" s="6" t="s">
        <v>39</v>
      </c>
      <c r="H18" s="7">
        <f t="shared" si="0"/>
        <v>750</v>
      </c>
      <c r="I18" s="11"/>
      <c r="J18" s="7" t="s">
        <v>51</v>
      </c>
    </row>
    <row r="19" s="2" customFormat="1" spans="1:10">
      <c r="A19" s="6"/>
      <c r="B19" s="11"/>
      <c r="C19" s="18"/>
      <c r="D19" s="7" t="s">
        <v>50</v>
      </c>
      <c r="E19" s="6">
        <v>500</v>
      </c>
      <c r="F19" s="6">
        <v>1.5</v>
      </c>
      <c r="G19" s="6" t="s">
        <v>39</v>
      </c>
      <c r="H19" s="7">
        <f t="shared" si="0"/>
        <v>750</v>
      </c>
      <c r="I19" s="11"/>
      <c r="J19" s="7" t="s">
        <v>52</v>
      </c>
    </row>
    <row r="20" s="2" customFormat="1" spans="1:10">
      <c r="A20" s="6"/>
      <c r="B20" s="11"/>
      <c r="C20" s="18"/>
      <c r="D20" s="7" t="s">
        <v>46</v>
      </c>
      <c r="E20" s="6">
        <v>1000</v>
      </c>
      <c r="F20" s="6">
        <v>1</v>
      </c>
      <c r="G20" s="6" t="s">
        <v>39</v>
      </c>
      <c r="H20" s="7">
        <v>1000</v>
      </c>
      <c r="I20" s="11"/>
      <c r="J20" s="7" t="s">
        <v>53</v>
      </c>
    </row>
    <row r="21" s="2" customFormat="1" spans="1:10">
      <c r="A21" s="6"/>
      <c r="B21" s="11"/>
      <c r="C21" s="18"/>
      <c r="D21" s="7" t="s">
        <v>54</v>
      </c>
      <c r="E21" s="6">
        <v>500</v>
      </c>
      <c r="F21" s="6">
        <v>1</v>
      </c>
      <c r="G21" s="6" t="s">
        <v>39</v>
      </c>
      <c r="H21" s="7">
        <v>500</v>
      </c>
      <c r="I21" s="11"/>
      <c r="J21" s="7" t="s">
        <v>55</v>
      </c>
    </row>
    <row r="22" s="2" customFormat="1" spans="1:10">
      <c r="A22" s="6"/>
      <c r="B22" s="6" t="s">
        <v>56</v>
      </c>
      <c r="C22" s="7" t="s">
        <v>57</v>
      </c>
      <c r="D22" s="7" t="s">
        <v>58</v>
      </c>
      <c r="E22" s="7">
        <f>SUM(H11:H21)</f>
        <v>17175</v>
      </c>
      <c r="F22" s="25">
        <v>0.2</v>
      </c>
      <c r="G22" s="7" t="s">
        <v>59</v>
      </c>
      <c r="H22" s="7">
        <f>E22*F22</f>
        <v>3435</v>
      </c>
      <c r="I22" s="30"/>
      <c r="J22" s="6" t="s">
        <v>60</v>
      </c>
    </row>
    <row r="23" s="2" customFormat="1" ht="30" customHeight="1" spans="1:10">
      <c r="A23" s="19" t="s">
        <v>28</v>
      </c>
      <c r="B23" s="20"/>
      <c r="C23" s="20"/>
      <c r="D23" s="20"/>
      <c r="E23" s="20"/>
      <c r="F23" s="20"/>
      <c r="G23" s="20"/>
      <c r="H23" s="26">
        <f>SUM(H8+I11)</f>
        <v>120410</v>
      </c>
      <c r="I23" s="31"/>
      <c r="J23" s="6" t="s">
        <v>61</v>
      </c>
    </row>
    <row r="24" s="2" customFormat="1" ht="45" customHeight="1" spans="1:10">
      <c r="A24" s="19">
        <v>6</v>
      </c>
      <c r="B24" s="7" t="s">
        <v>62</v>
      </c>
      <c r="C24" s="7"/>
      <c r="D24" s="7"/>
      <c r="E24" s="7"/>
      <c r="F24" s="7"/>
      <c r="G24" s="7"/>
      <c r="H24" s="26">
        <f>H23*0.02</f>
        <v>2408.2</v>
      </c>
      <c r="I24" s="31"/>
      <c r="J24" s="6" t="s">
        <v>63</v>
      </c>
    </row>
    <row r="25" s="2" customFormat="1" ht="30" customHeight="1" spans="1:10">
      <c r="A25" s="21" t="s">
        <v>64</v>
      </c>
      <c r="B25" s="22"/>
      <c r="C25" s="22"/>
      <c r="D25" s="22"/>
      <c r="E25" s="22"/>
      <c r="F25" s="22"/>
      <c r="G25" s="22"/>
      <c r="H25" s="27">
        <f>H23+H24</f>
        <v>122818.2</v>
      </c>
      <c r="I25" s="32"/>
      <c r="J25" s="6"/>
    </row>
    <row r="26" s="2" customFormat="1" ht="30" customHeight="1" spans="1:10">
      <c r="A26" s="23" t="s">
        <v>65</v>
      </c>
      <c r="B26" s="23"/>
      <c r="C26" s="23"/>
      <c r="D26" s="23"/>
      <c r="E26" s="23"/>
      <c r="F26" s="23"/>
      <c r="G26" s="23"/>
      <c r="H26" s="23"/>
      <c r="I26" s="23"/>
      <c r="J26" s="23"/>
    </row>
  </sheetData>
  <mergeCells count="19">
    <mergeCell ref="A1:J1"/>
    <mergeCell ref="A8:G8"/>
    <mergeCell ref="H8:I8"/>
    <mergeCell ref="A9:J9"/>
    <mergeCell ref="A23:G23"/>
    <mergeCell ref="H23:I23"/>
    <mergeCell ref="H24:I24"/>
    <mergeCell ref="A25:G25"/>
    <mergeCell ref="H25:I25"/>
    <mergeCell ref="A26:J26"/>
    <mergeCell ref="A4:A5"/>
    <mergeCell ref="A11:A22"/>
    <mergeCell ref="B4:B5"/>
    <mergeCell ref="B11:B21"/>
    <mergeCell ref="C4:C5"/>
    <mergeCell ref="C11:C21"/>
    <mergeCell ref="D4:D5"/>
    <mergeCell ref="I4:I5"/>
    <mergeCell ref="I11:I22"/>
  </mergeCells>
  <printOptions horizontalCentered="1"/>
  <pageMargins left="0.354166666666667" right="0.354166666666667" top="0.432638888888889" bottom="0.432638888888889" header="0.298611111111111" footer="0.298611111111111"/>
  <pageSetup paperSize="9" scale="94" fitToHeight="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air</dc:creator>
  <cp:lastModifiedBy>lenovo</cp:lastModifiedBy>
  <dcterms:created xsi:type="dcterms:W3CDTF">2008-09-19T17:22:00Z</dcterms:created>
  <cp:lastPrinted>2014-11-27T01:02:00Z</cp:lastPrinted>
  <dcterms:modified xsi:type="dcterms:W3CDTF">2023-10-23T16:44:19Z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ubyTemplateID" linkTarget="0">
    <vt:lpwstr>14</vt:lpwstr>
  </property>
  <property fmtid="{D5CDD505-2E9C-101B-9397-08002B2CF9AE}" pid="4" name="ICV">
    <vt:lpwstr>6863383E78A84F2799CD2279E8B557EE_13</vt:lpwstr>
  </property>
</Properties>
</file>